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470" windowHeight="4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<sst xmlns="http://schemas.openxmlformats.org/spreadsheetml/2006/main" count="27" uniqueCount="25">
  <si>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榎本竜二</t>
  </si>
  <si>
    <t>商品名</t>
  </si>
  <si>
    <t>生産計画</t>
  </si>
  <si>
    <t>前年実績</t>
  </si>
  <si>
    <t>関東圏</t>
  </si>
  <si>
    <t>関西圏</t>
  </si>
  <si>
    <t>その他</t>
  </si>
  <si>
    <t>合計</t>
  </si>
  <si>
    <t>爆裂コーラ</t>
  </si>
  <si>
    <t>これまた茶</t>
  </si>
  <si>
    <t>つぶつぶ茶</t>
  </si>
  <si>
    <t>野菜物語</t>
  </si>
  <si>
    <t>平均</t>
  </si>
  <si>
    <t>最大</t>
  </si>
  <si>
    <t>最小</t>
  </si>
  <si>
    <t>商品数</t>
  </si>
  <si>
    <t>激ウーロン</t>
  </si>
  <si>
    <t>判定</t>
  </si>
  <si>
    <t>順位</t>
  </si>
  <si>
    <t>問い合わせ</t>
  </si>
  <si>
    <t>商品名</t>
  </si>
  <si>
    <t>項目名</t>
  </si>
  <si>
    <t>番号</t>
  </si>
  <si>
    <t>生産量は</t>
  </si>
  <si>
    <t>でした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</si>
</sst>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8" fontId="0" fillId="0" borderId="0" xfId="16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4" xfId="16" applyBorder="1" applyAlignment="1">
      <alignment/>
    </xf>
    <xf numFmtId="38" fontId="0" fillId="0" borderId="4" xfId="0" applyNumberFormat="1" applyBorder="1" applyAlignment="1">
      <alignment/>
    </xf>
    <xf numFmtId="38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8" fontId="0" fillId="0" borderId="8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生産計画（当年実績）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7325"/>
          <c:w val="0.5615"/>
          <c:h val="0.80875"/>
        </c:manualLayout>
      </c:layout>
      <c:pieChart>
        <c:varyColors val="1"/>
        <c:ser>
          <c:idx val="0"/>
          <c:order val="0"/>
          <c:tx>
            <c:strRef>
              <c:f>Sheet1!$G$3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Sheet1!$B$4:$B$8</c:f>
              <c:strCache>
                <c:ptCount val="5"/>
                <c:pt idx="0">
                  <c:v>野菜物語</c:v>
                </c:pt>
                <c:pt idx="1">
                  <c:v>これまた茶</c:v>
                </c:pt>
                <c:pt idx="2">
                  <c:v>爆裂コーラ</c:v>
                </c:pt>
                <c:pt idx="3">
                  <c:v>つぶつぶ茶</c:v>
                </c:pt>
                <c:pt idx="4">
                  <c:v>激ウーロン</c:v>
                </c:pt>
              </c:strCache>
            </c:strRef>
          </c:cat>
          <c:val>
            <c:numRef>
              <c:f>Sheet1!$G$4:$G$8</c:f>
              <c:numCache>
                <c:ptCount val="5"/>
                <c:pt idx="0">
                  <c:v>31500</c:v>
                </c:pt>
                <c:pt idx="1">
                  <c:v>29000</c:v>
                </c:pt>
                <c:pt idx="2">
                  <c:v>26100</c:v>
                </c:pt>
                <c:pt idx="3">
                  <c:v>21000</c:v>
                </c:pt>
                <c:pt idx="4">
                  <c:v>14800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"/>
          <c:y val="0.371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13</xdr:row>
      <xdr:rowOff>114300</xdr:rowOff>
    </xdr:from>
    <xdr:to>
      <xdr:col>10</xdr:col>
      <xdr:colOff>485775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2638425" y="2362200"/>
        <a:ext cx="38862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L11" sqref="L11:L12"/>
    </sheetView>
  </sheetViews>
  <sheetFormatPr defaultColWidth="9.00390625" defaultRowHeight="13.5"/>
  <cols>
    <col min="1" max="1" width="2.125" style="0" bestFit="1" customWidth="1"/>
    <col min="2" max="2" width="10.375" style="0" customWidth="1"/>
    <col min="4" max="4" width="8.625" style="0" bestFit="1" customWidth="1"/>
    <col min="5" max="5" width="7.875" style="0" customWidth="1"/>
    <col min="6" max="6" width="9.125" style="0" customWidth="1"/>
    <col min="7" max="7" width="8.375" style="0" customWidth="1"/>
    <col min="8" max="8" width="9.875" style="0" customWidth="1"/>
    <col min="9" max="9" width="4.875" style="0" bestFit="1" customWidth="1"/>
  </cols>
  <sheetData>
    <row r="1" spans="2:8" ht="13.5">
      <c r="B1" t="s">
        <v>0</v>
      </c>
      <c r="D1" t="s">
        <v>2</v>
      </c>
      <c r="G1" t="s">
        <v>15</v>
      </c>
      <c r="H1">
        <f>COUNTA(B4:B8)</f>
        <v>5</v>
      </c>
    </row>
    <row r="2" spans="3:7" ht="14.25" thickBot="1">
      <c r="C2">
        <v>1</v>
      </c>
      <c r="D2">
        <v>2</v>
      </c>
      <c r="E2">
        <v>3</v>
      </c>
      <c r="F2">
        <v>4</v>
      </c>
      <c r="G2">
        <v>5</v>
      </c>
    </row>
    <row r="3" spans="2:10" ht="13.5">
      <c r="B3" s="2" t="s">
        <v>1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12</v>
      </c>
      <c r="I3" s="16" t="s">
        <v>17</v>
      </c>
      <c r="J3" t="s">
        <v>18</v>
      </c>
    </row>
    <row r="4" spans="1:10" ht="13.5">
      <c r="A4">
        <v>1</v>
      </c>
      <c r="B4" s="8" t="s">
        <v>11</v>
      </c>
      <c r="C4" s="9">
        <v>19000</v>
      </c>
      <c r="D4" s="10">
        <v>12000</v>
      </c>
      <c r="E4" s="10">
        <v>12000</v>
      </c>
      <c r="F4" s="10">
        <v>7500</v>
      </c>
      <c r="G4" s="10">
        <f>SUM(D4:F4)</f>
        <v>31500</v>
      </c>
      <c r="H4" s="13">
        <f>AVERAGE(D4:F4)</f>
        <v>10500</v>
      </c>
      <c r="I4" s="17" t="str">
        <f>IF(G4&gt;=30000,"O",IF(G4&gt;=25000,"△","X"))</f>
        <v>O</v>
      </c>
      <c r="J4">
        <f>RANK(G4,$G$4:$G$8,0)</f>
        <v>1</v>
      </c>
    </row>
    <row r="5" spans="1:10" ht="13.5">
      <c r="A5">
        <v>2</v>
      </c>
      <c r="B5" s="3" t="s">
        <v>9</v>
      </c>
      <c r="C5" s="5">
        <v>18000</v>
      </c>
      <c r="D5" s="1">
        <v>11000</v>
      </c>
      <c r="E5" s="1">
        <v>15000</v>
      </c>
      <c r="F5" s="1">
        <v>3000</v>
      </c>
      <c r="G5" s="1">
        <f>SUM(D5:F5)</f>
        <v>29000</v>
      </c>
      <c r="H5" s="14">
        <f>AVERAGE(D5:F5)</f>
        <v>9666.666666666666</v>
      </c>
      <c r="I5" s="17" t="str">
        <f>IF(G5&gt;=30000,"O",IF(G5&gt;=25000,"△","X"))</f>
        <v>△</v>
      </c>
      <c r="J5">
        <f>RANK(G5,$G$4:$G$8,0)</f>
        <v>2</v>
      </c>
    </row>
    <row r="6" spans="1:10" ht="13.5">
      <c r="A6">
        <v>3</v>
      </c>
      <c r="B6" s="3" t="s">
        <v>8</v>
      </c>
      <c r="C6" s="5">
        <v>21000</v>
      </c>
      <c r="D6" s="1">
        <v>13000</v>
      </c>
      <c r="E6" s="1">
        <v>8100</v>
      </c>
      <c r="F6" s="1">
        <v>5000</v>
      </c>
      <c r="G6" s="1">
        <f>SUM(D6:F6)</f>
        <v>26100</v>
      </c>
      <c r="H6" s="14">
        <f>AVERAGE(D6:F6)</f>
        <v>8700</v>
      </c>
      <c r="I6" s="17" t="str">
        <f>IF(G6&gt;=30000,"O",IF(G6&gt;=25000,"△","X"))</f>
        <v>△</v>
      </c>
      <c r="J6">
        <f>RANK(G6,$G$4:$G$8,0)</f>
        <v>3</v>
      </c>
    </row>
    <row r="7" spans="1:10" ht="13.5">
      <c r="A7">
        <v>4</v>
      </c>
      <c r="B7" s="3" t="s">
        <v>10</v>
      </c>
      <c r="C7" s="5">
        <v>10000</v>
      </c>
      <c r="D7" s="1">
        <v>10000</v>
      </c>
      <c r="E7" s="1">
        <v>9000</v>
      </c>
      <c r="F7" s="1">
        <v>2000</v>
      </c>
      <c r="G7" s="1">
        <f>SUM(D7:F7)</f>
        <v>21000</v>
      </c>
      <c r="H7" s="14">
        <f>AVERAGE(D7:F7)</f>
        <v>7000</v>
      </c>
      <c r="I7" s="17" t="str">
        <f>IF(G7&gt;=30000,"O",IF(G7&gt;=25000,"△","X"))</f>
        <v>X</v>
      </c>
      <c r="J7">
        <f>RANK(G7,$G$4:$G$8,0)</f>
        <v>4</v>
      </c>
    </row>
    <row r="8" spans="1:10" ht="13.5">
      <c r="A8">
        <v>5</v>
      </c>
      <c r="B8" s="3" t="s">
        <v>16</v>
      </c>
      <c r="C8" s="5">
        <v>20000</v>
      </c>
      <c r="D8" s="1">
        <v>11500</v>
      </c>
      <c r="E8" s="1">
        <v>2000</v>
      </c>
      <c r="F8" s="1">
        <v>1300</v>
      </c>
      <c r="G8" s="1">
        <f>SUM(D8:F8)</f>
        <v>14800</v>
      </c>
      <c r="H8" s="14">
        <f>AVERAGE(D8:F8)</f>
        <v>4933.333333333333</v>
      </c>
      <c r="I8" s="17" t="str">
        <f>IF(G8&gt;=30000,"O",IF(G8&gt;=25000,"△","X"))</f>
        <v>X</v>
      </c>
      <c r="J8">
        <f>RANK(G8,$G$4:$G$8,0)</f>
        <v>5</v>
      </c>
    </row>
    <row r="9" spans="2:9" ht="13.5">
      <c r="B9" s="3" t="s">
        <v>7</v>
      </c>
      <c r="C9" s="5">
        <f>SUM(C4:C8)</f>
        <v>88000</v>
      </c>
      <c r="D9" s="5">
        <f>SUM(D4:D8)</f>
        <v>57500</v>
      </c>
      <c r="E9" s="5">
        <f>SUM(E4:E8)</f>
        <v>46100</v>
      </c>
      <c r="F9" s="5">
        <f>SUM(F4:F8)</f>
        <v>18800</v>
      </c>
      <c r="G9" s="5">
        <f>SUM(G4:G8)</f>
        <v>122400</v>
      </c>
      <c r="H9" s="14"/>
      <c r="I9" s="17"/>
    </row>
    <row r="10" spans="2:9" ht="13.5">
      <c r="B10" s="3" t="s">
        <v>12</v>
      </c>
      <c r="C10" s="6">
        <f>AVERAGE(C4:C8)</f>
        <v>17600</v>
      </c>
      <c r="D10" s="6">
        <f>AVERAGE(D4:D8)</f>
        <v>11500</v>
      </c>
      <c r="E10" s="6">
        <f>AVERAGE(E4:E8)</f>
        <v>9220</v>
      </c>
      <c r="F10" s="6">
        <f>AVERAGE(F4:F8)</f>
        <v>3760</v>
      </c>
      <c r="G10" s="6">
        <f>AVERAGE(G4:G8)</f>
        <v>24480</v>
      </c>
      <c r="H10" s="14"/>
      <c r="I10" s="17"/>
    </row>
    <row r="11" spans="2:9" ht="13.5">
      <c r="B11" s="3" t="s">
        <v>13</v>
      </c>
      <c r="C11" s="6">
        <f>MAX(C4:C8)</f>
        <v>21000</v>
      </c>
      <c r="D11" s="6">
        <f>MAX(D4:D8)</f>
        <v>13000</v>
      </c>
      <c r="E11" s="6">
        <f>MAX(E4:E8)</f>
        <v>15000</v>
      </c>
      <c r="F11" s="6">
        <f>MAX(F4:F8)</f>
        <v>7500</v>
      </c>
      <c r="G11" s="6">
        <f>MAX(G4:G8)</f>
        <v>31500</v>
      </c>
      <c r="H11" s="14"/>
      <c r="I11" s="17"/>
    </row>
    <row r="12" spans="2:9" ht="14.25" thickBot="1">
      <c r="B12" s="4" t="s">
        <v>14</v>
      </c>
      <c r="C12" s="7">
        <f>MIN(C4:C8)</f>
        <v>10000</v>
      </c>
      <c r="D12" s="7">
        <f>MIN(D4:D8)</f>
        <v>10000</v>
      </c>
      <c r="E12" s="7">
        <f>MIN(E4:E8)</f>
        <v>2000</v>
      </c>
      <c r="F12" s="7">
        <f>MIN(F4:F8)</f>
        <v>1300</v>
      </c>
      <c r="G12" s="7">
        <f>MIN(G4:G8)</f>
        <v>14800</v>
      </c>
      <c r="H12" s="15"/>
      <c r="I12" s="18"/>
    </row>
    <row r="15" spans="2:3" ht="13.5">
      <c r="B15" t="s">
        <v>19</v>
      </c>
      <c r="C15" s="19" t="s">
        <v>22</v>
      </c>
    </row>
    <row r="16" spans="2:4" ht="13.5">
      <c r="B16" t="s">
        <v>20</v>
      </c>
      <c r="C16">
        <v>2</v>
      </c>
      <c r="D16" t="str">
        <f>VLOOKUP(C16,A4:B8,2)</f>
        <v>これまた茶</v>
      </c>
    </row>
    <row r="17" spans="2:8" ht="13.5">
      <c r="B17" t="s">
        <v>21</v>
      </c>
      <c r="C17">
        <v>4</v>
      </c>
      <c r="D17" t="str">
        <f>HLOOKUP(C17,C2:G3,2)</f>
        <v>その他</v>
      </c>
      <c r="F17" t="s">
        <v>23</v>
      </c>
      <c r="G17" s="20">
        <f>INDEX(C4:G8,C16,C17)</f>
        <v>3000</v>
      </c>
      <c r="H17" t="s">
        <v>24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RIEB</cp:lastModifiedBy>
  <dcterms:created xsi:type="dcterms:W3CDTF">1995-12-31T15:59:49Z</dcterms:created>
  <dcterms:modified xsi:type="dcterms:W3CDTF">2001-06-04T09:14:28Z</dcterms:modified>
  <cp:category/>
  <cp:version/>
  <cp:contentType/>
  <cp:contentStatus/>
</cp:coreProperties>
</file>